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28695" windowHeight="127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Лист1!$B$1:$Q$22</definedName>
  </definedNames>
  <calcPr calcId="145621"/>
</workbook>
</file>

<file path=xl/calcChain.xml><?xml version="1.0" encoding="utf-8"?>
<calcChain xmlns="http://schemas.openxmlformats.org/spreadsheetml/2006/main">
  <c r="B12" i="1" l="1"/>
  <c r="I4" i="1" s="1"/>
  <c r="H4" i="1" l="1"/>
</calcChain>
</file>

<file path=xl/sharedStrings.xml><?xml version="1.0" encoding="utf-8"?>
<sst xmlns="http://schemas.openxmlformats.org/spreadsheetml/2006/main" count="43" uniqueCount="40">
  <si>
    <t>УЗИ</t>
  </si>
  <si>
    <t>К1</t>
  </si>
  <si>
    <t>К2</t>
  </si>
  <si>
    <t>К3</t>
  </si>
  <si>
    <t>Y</t>
  </si>
  <si>
    <t>P</t>
  </si>
  <si>
    <t>G2</t>
  </si>
  <si>
    <t>К4</t>
  </si>
  <si>
    <t>G3</t>
  </si>
  <si>
    <t>К5</t>
  </si>
  <si>
    <t>B1</t>
  </si>
  <si>
    <t>К6</t>
  </si>
  <si>
    <t>B2</t>
  </si>
  <si>
    <t>К7</t>
  </si>
  <si>
    <t>КП</t>
  </si>
  <si>
    <t>К8</t>
  </si>
  <si>
    <t>Где:</t>
  </si>
  <si>
    <t>Y:</t>
  </si>
  <si>
    <t xml:space="preserve"> Значение расчитанное на основе показателей с учетом коэффициентов и константы</t>
  </si>
  <si>
    <t xml:space="preserve"> 0 – если по данным ТВ УЗИ опухоль менее ½ толщины миометрия; 1 – если более ½</t>
  </si>
  <si>
    <t xml:space="preserve"> Вероятность инвазии опухоли</t>
  </si>
  <si>
    <t xml:space="preserve"> 1 – при степени дифференцировки опухоли G2, 0 – в остальных случаях</t>
  </si>
  <si>
    <t>УЗИ:</t>
  </si>
  <si>
    <t>P:</t>
  </si>
  <si>
    <t>G2:</t>
  </si>
  <si>
    <t>G3:</t>
  </si>
  <si>
    <t>B1:</t>
  </si>
  <si>
    <t>B2:</t>
  </si>
  <si>
    <t>КП:</t>
  </si>
  <si>
    <t>Кx:</t>
  </si>
  <si>
    <t xml:space="preserve"> 1 – при степени дифференцировки опухоли G3, 0 – в остальных случаях</t>
  </si>
  <si>
    <t xml:space="preserve"> 1 – при возрасте 50–69 лет, 0 – при возрасте менее 50 лет или 70 лет и более</t>
  </si>
  <si>
    <t xml:space="preserve"> 1 – при возрасте 70 лет и более, 0 – при возрасте менее 70 лет</t>
  </si>
  <si>
    <t xml:space="preserve"> Клинические проявления заболевания: 1 – имеются, 0 – отсутствуют</t>
  </si>
  <si>
    <t xml:space="preserve"> Контстанты</t>
  </si>
  <si>
    <t xml:space="preserve"> Размер опухоли (см)</t>
  </si>
  <si>
    <t>Exp:</t>
  </si>
  <si>
    <t xml:space="preserve"> Экспоненциальная функция (e – основание натурального логарифма)</t>
  </si>
  <si>
    <t>1/(1+exp(-y))</t>
  </si>
  <si>
    <t>МЕТОД РАСЧЕТА ПРОГНОЗИРОВАНИЯ ГЛУБИНЫ ИНВАЗИИ ОПУХОЛИ В МИОМЕТРИЙ ЭНДОМЕТРИОИДНОЙ КАРЦИНОМЕ I СТАДИИ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</si>
</sst>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Normal="100" workbookViewId="0">
      <selection activeCell="B1" sqref="B1:Q1"/>
    </sheetView>
  </sheetViews>
  <sheetFormatPr defaultRowHeight="15" x14ac:dyDescent="0.25"/>
  <cols>
    <col min="5" max="6" width="9.140625" customWidth="1"/>
    <col min="10" max="10" width="9.140625" customWidth="1"/>
  </cols>
  <sheetData>
    <row r="1" spans="1:17" ht="18.75" x14ac:dyDescent="0.3">
      <c r="A1" s="9"/>
      <c r="B1" s="16" t="s">
        <v>39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5.75" thickBot="1" x14ac:dyDescent="0.3"/>
    <row r="3" spans="1:17" ht="17.25" x14ac:dyDescent="0.25">
      <c r="H3" s="10" t="s">
        <v>5</v>
      </c>
      <c r="I3" s="17" t="s">
        <v>38</v>
      </c>
      <c r="J3" s="18"/>
    </row>
    <row r="4" spans="1:17" ht="15.75" thickBot="1" x14ac:dyDescent="0.3">
      <c r="H4" s="7">
        <f>1/I4</f>
        <v>3.9116103147670308E-4</v>
      </c>
      <c r="I4" s="19">
        <f>(1+EXP(-B12))</f>
        <v>2556.4918781015085</v>
      </c>
      <c r="J4" s="20"/>
    </row>
    <row r="6" spans="1:17" x14ac:dyDescent="0.25">
      <c r="B6" s="5" t="s">
        <v>16</v>
      </c>
    </row>
    <row r="7" spans="1:17" x14ac:dyDescent="0.25">
      <c r="B7" s="4" t="s">
        <v>23</v>
      </c>
      <c r="C7" s="3" t="s">
        <v>20</v>
      </c>
    </row>
    <row r="8" spans="1:17" x14ac:dyDescent="0.25">
      <c r="B8" s="4" t="s">
        <v>36</v>
      </c>
      <c r="C8" s="3" t="s">
        <v>37</v>
      </c>
    </row>
    <row r="9" spans="1:17" x14ac:dyDescent="0.25">
      <c r="B9" s="4" t="s">
        <v>17</v>
      </c>
      <c r="C9" s="3" t="s">
        <v>18</v>
      </c>
    </row>
    <row r="10" spans="1:17" ht="15.75" thickBot="1" x14ac:dyDescent="0.3"/>
    <row r="11" spans="1:17" ht="17.25" x14ac:dyDescent="0.25">
      <c r="A11" s="6"/>
      <c r="B11" s="10" t="s">
        <v>4</v>
      </c>
      <c r="C11" s="11" t="s">
        <v>1</v>
      </c>
      <c r="D11" s="11" t="s">
        <v>0</v>
      </c>
      <c r="E11" s="11" t="s">
        <v>2</v>
      </c>
      <c r="F11" s="11" t="s">
        <v>5</v>
      </c>
      <c r="G11" s="11" t="s">
        <v>3</v>
      </c>
      <c r="H11" s="11" t="s">
        <v>6</v>
      </c>
      <c r="I11" s="11" t="s">
        <v>7</v>
      </c>
      <c r="J11" s="11" t="s">
        <v>8</v>
      </c>
      <c r="K11" s="11" t="s">
        <v>9</v>
      </c>
      <c r="L11" s="11" t="s">
        <v>10</v>
      </c>
      <c r="M11" s="11" t="s">
        <v>11</v>
      </c>
      <c r="N11" s="11" t="s">
        <v>12</v>
      </c>
      <c r="O11" s="11" t="s">
        <v>13</v>
      </c>
      <c r="P11" s="11" t="s">
        <v>14</v>
      </c>
      <c r="Q11" s="12" t="s">
        <v>15</v>
      </c>
    </row>
    <row r="12" spans="1:17" ht="15.75" thickBot="1" x14ac:dyDescent="0.3">
      <c r="A12" s="2"/>
      <c r="B12" s="15">
        <f>(C12*D12)+(E12*F12)+(G12*H12)+(I12*J12)+(K12*L12)+(M12*N12)+(O12*P12)-Q12</f>
        <v>-7.8460000000000001</v>
      </c>
      <c r="C12" s="13">
        <v>2.476</v>
      </c>
      <c r="D12" s="8"/>
      <c r="E12" s="13">
        <v>0.48699999999999999</v>
      </c>
      <c r="F12" s="8"/>
      <c r="G12" s="13">
        <v>0.55800000000000005</v>
      </c>
      <c r="H12" s="8"/>
      <c r="I12" s="13">
        <v>1.5169999999999999</v>
      </c>
      <c r="J12" s="8"/>
      <c r="K12" s="13">
        <v>1.8839999999999999</v>
      </c>
      <c r="L12" s="8"/>
      <c r="M12" s="13">
        <v>2.9860000000000002</v>
      </c>
      <c r="N12" s="8"/>
      <c r="O12" s="13">
        <v>1.123</v>
      </c>
      <c r="P12" s="8"/>
      <c r="Q12" s="14">
        <v>7.8460000000000001</v>
      </c>
    </row>
    <row r="14" spans="1:17" x14ac:dyDescent="0.25">
      <c r="B14" s="5" t="s">
        <v>16</v>
      </c>
      <c r="C14" s="1"/>
      <c r="D14" s="1"/>
      <c r="E14" s="1"/>
      <c r="F14" s="1"/>
      <c r="G14" s="1"/>
      <c r="H14" s="1"/>
    </row>
    <row r="15" spans="1:17" x14ac:dyDescent="0.25">
      <c r="B15" s="4" t="s">
        <v>22</v>
      </c>
      <c r="C15" s="3" t="s">
        <v>19</v>
      </c>
    </row>
    <row r="16" spans="1:17" x14ac:dyDescent="0.25">
      <c r="B16" s="4" t="s">
        <v>23</v>
      </c>
      <c r="C16" s="3" t="s">
        <v>35</v>
      </c>
    </row>
    <row r="17" spans="2:3" x14ac:dyDescent="0.25">
      <c r="B17" s="4" t="s">
        <v>24</v>
      </c>
      <c r="C17" s="3" t="s">
        <v>21</v>
      </c>
    </row>
    <row r="18" spans="2:3" x14ac:dyDescent="0.25">
      <c r="B18" s="4" t="s">
        <v>25</v>
      </c>
      <c r="C18" s="3" t="s">
        <v>30</v>
      </c>
    </row>
    <row r="19" spans="2:3" x14ac:dyDescent="0.25">
      <c r="B19" s="4" t="s">
        <v>26</v>
      </c>
      <c r="C19" s="3" t="s">
        <v>31</v>
      </c>
    </row>
    <row r="20" spans="2:3" x14ac:dyDescent="0.25">
      <c r="B20" s="4" t="s">
        <v>27</v>
      </c>
      <c r="C20" s="3" t="s">
        <v>32</v>
      </c>
    </row>
    <row r="21" spans="2:3" x14ac:dyDescent="0.25">
      <c r="B21" s="4" t="s">
        <v>28</v>
      </c>
      <c r="C21" s="3" t="s">
        <v>33</v>
      </c>
    </row>
    <row r="22" spans="2:3" x14ac:dyDescent="0.25">
      <c r="B22" s="4" t="s">
        <v>29</v>
      </c>
      <c r="C22" s="3" t="s">
        <v>34</v>
      </c>
    </row>
  </sheetData>
  <mergeCells count="3">
    <mergeCell ref="B1:Q1"/>
    <mergeCell ref="I3:J3"/>
    <mergeCell ref="I4:J4"/>
  </mergeCells>
  <pageMargins left="0.7" right="0.7" top="0.75" bottom="0.75" header="0.3" footer="0.3"/>
  <pageSetup paperSize="9" scale="5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2025-09-18T08:19:11Z</dcterms:created>
  <dcterms:modified xsi:type="dcterms:W3CDTF">2025-09-18T15:25:43Z</dcterms:modified>
</cp:coreProperties>
</file>